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m/E5kjPQ45+LCmCWM2qQBebwZzv6cUh9ttuBMd6SVmV1Uk/w5ZFVFmyi2BvWw7Uyvs4VAMGckMr1OBaXLrGEWA==" workbookSaltValue="ggx3Hxc+NRHEimU0VBS8XQ==" workbookSpinCount="100000" lockStructure="1"/>
  <bookViews>
    <workbookView xWindow="14385" yWindow="45" windowWidth="14430" windowHeight="12645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dpov.osob za PZ " sheetId="7" r:id="rId6"/>
    <sheet name="Školení obsluh plyn.kotlů" sheetId="8" r:id="rId7"/>
    <sheet name="Cenová rekapitulace" sheetId="10" r:id="rId8"/>
  </sheets>
  <calcPr calcId="152511"/>
</workbook>
</file>

<file path=xl/calcChain.xml><?xml version="1.0" encoding="utf-8"?>
<calcChain xmlns="http://schemas.openxmlformats.org/spreadsheetml/2006/main">
  <c r="G9" i="8" l="1"/>
  <c r="G9" i="7"/>
  <c r="G9" i="6"/>
  <c r="I18" i="5"/>
  <c r="K12" i="4" l="1"/>
  <c r="K11" i="4"/>
  <c r="K10" i="4"/>
  <c r="I18" i="4"/>
  <c r="I16" i="1"/>
  <c r="K10" i="1" l="1"/>
  <c r="K9" i="1"/>
  <c r="I9" i="9" l="1"/>
  <c r="I8" i="9"/>
  <c r="I7" i="9"/>
  <c r="I8" i="8"/>
  <c r="I8" i="7"/>
  <c r="I8" i="6"/>
  <c r="K17" i="5"/>
  <c r="K16" i="5"/>
  <c r="K15" i="5"/>
  <c r="K14" i="5"/>
  <c r="K13" i="5"/>
  <c r="K12" i="5"/>
  <c r="K11" i="5"/>
  <c r="K10" i="5"/>
  <c r="K9" i="5"/>
  <c r="K8" i="5"/>
  <c r="K14" i="4"/>
  <c r="K15" i="4"/>
  <c r="K16" i="4"/>
  <c r="K17" i="4"/>
  <c r="K13" i="4"/>
  <c r="K9" i="4"/>
  <c r="K8" i="4"/>
  <c r="K13" i="1"/>
  <c r="K14" i="1"/>
  <c r="K15" i="1"/>
  <c r="K12" i="1"/>
  <c r="K11" i="1"/>
  <c r="K8" i="1"/>
  <c r="K18" i="5" l="1"/>
  <c r="B7" i="10" s="1"/>
  <c r="K16" i="1"/>
  <c r="B5" i="10" s="1"/>
  <c r="I9" i="7"/>
  <c r="B9" i="10" s="1"/>
  <c r="I9" i="8"/>
  <c r="B10" i="10" s="1"/>
  <c r="I10" i="9"/>
  <c r="B11" i="10" s="1"/>
  <c r="I9" i="6"/>
  <c r="B8" i="10" s="1"/>
  <c r="K18" i="4"/>
  <c r="B6" i="10" s="1"/>
  <c r="B12" i="10" l="1"/>
</calcChain>
</file>

<file path=xl/sharedStrings.xml><?xml version="1.0" encoding="utf-8"?>
<sst xmlns="http://schemas.openxmlformats.org/spreadsheetml/2006/main" count="253" uniqueCount="93">
  <si>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</si>
  <si>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</si>
  <si>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</si>
  <si>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</si>
  <si>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</si>
  <si>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</si>
  <si>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</si>
  <si>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</si>
  <si>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</si>
  <si>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</si>
  <si>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</si>
  <si>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</si>
  <si>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</si>
  <si>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</si>
  <si>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</si>
  <si>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odpovědných osob za provoz plynových zařízení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</si>
  <si>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</si>
  <si>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</si>
  <si>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</si>
  <si>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</si>
  <si>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</si>
  <si>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</si>
  <si>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 xml:space="preserve">Plánovaný termín revize   </t>
  </si>
  <si>
    <t>Školení obsluh PZ</t>
  </si>
  <si>
    <t>10/2013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</si>
  <si>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</si>
  <si>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</si>
  <si>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</si>
  <si>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</si>
  <si>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5/2014</t>
  </si>
  <si>
    <t>5/2015</t>
  </si>
  <si>
    <t>5/2016</t>
  </si>
  <si>
    <t>5/2017</t>
  </si>
  <si>
    <t>DUKLA KDVE 65, hořák PDH 12PZ včetně seřízení hořáků</t>
  </si>
  <si>
    <t>DUKLA KDVE 25, hořák PDH 5PZ včetně seřízení hořáků</t>
  </si>
  <si>
    <t>Hydrotherm HEM 240 D včetně seřízení hořáků</t>
  </si>
  <si>
    <t>Dakon DUA 24 RT</t>
  </si>
  <si>
    <t>4/2014</t>
  </si>
  <si>
    <t>4/2015</t>
  </si>
  <si>
    <t>4/2016</t>
  </si>
  <si>
    <t>4/2017</t>
  </si>
  <si>
    <t>Dakon DUA 30 RT</t>
  </si>
  <si>
    <t>Therm 50 T</t>
  </si>
  <si>
    <t>Sahara G 4201.20</t>
  </si>
  <si>
    <t>Sahara G 6103.20</t>
  </si>
  <si>
    <t>8/2014</t>
  </si>
  <si>
    <t>8/2015</t>
  </si>
  <si>
    <t>8/2016</t>
  </si>
  <si>
    <t>8/2017</t>
  </si>
  <si>
    <t>Sklad Šlapanov</t>
  </si>
  <si>
    <t>04/2015</t>
  </si>
  <si>
    <t>06/2015</t>
  </si>
  <si>
    <t>06/2017</t>
  </si>
  <si>
    <t>06/2016</t>
  </si>
  <si>
    <t>06/2014</t>
  </si>
  <si>
    <t>Vnější (mimo areál skladu) STL plynovod</t>
  </si>
  <si>
    <t>04/2014</t>
  </si>
  <si>
    <t>04/2017</t>
  </si>
  <si>
    <t>cca 1500 m</t>
  </si>
  <si>
    <t>Nabídková cena celkem za sklad Šlapanov</t>
  </si>
  <si>
    <t>04/2016</t>
  </si>
  <si>
    <t>0bj. 521 (HZS) kotelna III. kategorie</t>
  </si>
  <si>
    <t>0bj. 072 (A budova) kotelna II. kategorie</t>
  </si>
  <si>
    <t>01/2014</t>
  </si>
  <si>
    <t>01/2015</t>
  </si>
  <si>
    <t>01/216</t>
  </si>
  <si>
    <t>01/2017</t>
  </si>
  <si>
    <t>obj. 540 (VÚ) kotelna III. kategorie</t>
  </si>
  <si>
    <t>12/2016</t>
  </si>
  <si>
    <t>2/2016</t>
  </si>
  <si>
    <t>Počet        ks spotřebičů</t>
  </si>
  <si>
    <t>od 9/2013</t>
  </si>
  <si>
    <t>do 9/2017</t>
  </si>
  <si>
    <t>Okruh činností</t>
  </si>
  <si>
    <t>Celková cena za středisko uvedená v předchozích listech</t>
  </si>
  <si>
    <t>Kontrola a servis plynových zařízení před topnou sezónou</t>
  </si>
  <si>
    <t>Školení odpovědných osob za PZ</t>
  </si>
  <si>
    <t>Odborná prohlídka kotelny</t>
  </si>
  <si>
    <t>Cena celkem za sklad:</t>
  </si>
  <si>
    <t>10/2016</t>
  </si>
  <si>
    <t>Kontrola dle vyhl. č. 85/1978 Sb. § 3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</si>
  <si>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</si>
  <si>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</si>
  <si>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</si>
  <si>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průmyslový STL a NTL plynovod v areálu a objektech po uzávěry před spotřebiči</t>
  </si>
  <si>
    <t>cca 3100 m</t>
  </si>
  <si>
    <t>Plánovaný termín</t>
  </si>
  <si>
    <t>Celkový počet  za plánované období</t>
  </si>
  <si>
    <t xml:space="preserve">Plánovaný termín  </t>
  </si>
  <si>
    <t>Školení obsluh plynových kotlů (zkoušky topičů)</t>
  </si>
  <si>
    <t>Školení topičů 8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</si>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</sst>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164" fontId="0" fillId="0" borderId="2" xfId="0" applyNumberFormat="1" applyBorder="1"/>
    <xf numFmtId="164" fontId="0" fillId="3" borderId="3" xfId="0" applyNumberFormat="1" applyFill="1" applyBorder="1"/>
    <xf numFmtId="49" fontId="3" fillId="0" borderId="2" xfId="0" applyNumberFormat="1" applyFont="1" applyBorder="1" applyAlignment="1">
      <alignment horizontal="center"/>
    </xf>
    <xf numFmtId="164" fontId="0" fillId="0" borderId="1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164" fontId="0" fillId="0" borderId="4" xfId="0" applyNumberFormat="1" applyBorder="1"/>
    <xf numFmtId="49" fontId="0" fillId="0" borderId="11" xfId="0" applyNumberFormat="1" applyBorder="1"/>
    <xf numFmtId="49" fontId="0" fillId="0" borderId="12" xfId="0" applyNumberFormat="1" applyBorder="1"/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49" fontId="0" fillId="0" borderId="5" xfId="0" applyNumberFormat="1" applyFill="1" applyBorder="1"/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0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64" fontId="0" fillId="0" borderId="4" xfId="0" applyNumberFormat="1" applyFill="1" applyBorder="1"/>
    <xf numFmtId="164" fontId="0" fillId="0" borderId="13" xfId="0" applyNumberFormat="1" applyFill="1" applyBorder="1"/>
    <xf numFmtId="164" fontId="0" fillId="0" borderId="14" xfId="0" applyNumberFormat="1" applyFill="1" applyBorder="1"/>
    <xf numFmtId="49" fontId="4" fillId="0" borderId="7" xfId="0" applyNumberFormat="1" applyFont="1" applyFill="1" applyBorder="1" applyAlignment="1">
      <alignment horizontal="center" wrapText="1"/>
    </xf>
    <xf numFmtId="49" fontId="4" fillId="0" borderId="9" xfId="0" applyNumberFormat="1" applyFont="1" applyFill="1" applyBorder="1" applyAlignment="1">
      <alignment horizontal="center" wrapText="1"/>
    </xf>
    <xf numFmtId="49" fontId="0" fillId="0" borderId="2" xfId="0" applyNumberFormat="1" applyFont="1" applyBorder="1" applyAlignment="1">
      <alignment horizontal="center" wrapText="1"/>
    </xf>
    <xf numFmtId="0" fontId="0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15" xfId="0" applyNumberFormat="1" applyFont="1" applyBorder="1" applyAlignment="1">
      <alignment horizontal="center"/>
    </xf>
    <xf numFmtId="0" fontId="0" fillId="0" borderId="15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/>
    </xf>
    <xf numFmtId="49" fontId="0" fillId="0" borderId="15" xfId="0" applyNumberFormat="1" applyBorder="1"/>
    <xf numFmtId="49" fontId="0" fillId="0" borderId="16" xfId="0" applyNumberFormat="1" applyFill="1" applyBorder="1" applyAlignment="1">
      <alignment horizontal="center" vertical="center"/>
    </xf>
    <xf numFmtId="49" fontId="1" fillId="0" borderId="17" xfId="0" applyNumberFormat="1" applyFont="1" applyBorder="1" applyAlignment="1">
      <alignment wrapText="1"/>
    </xf>
    <xf numFmtId="49" fontId="1" fillId="0" borderId="18" xfId="0" applyNumberFormat="1" applyFont="1" applyBorder="1" applyAlignment="1">
      <alignment wrapText="1"/>
    </xf>
    <xf numFmtId="49" fontId="0" fillId="0" borderId="18" xfId="0" applyNumberFormat="1" applyBorder="1"/>
    <xf numFmtId="1" fontId="0" fillId="0" borderId="18" xfId="0" applyNumberFormat="1" applyBorder="1"/>
    <xf numFmtId="164" fontId="0" fillId="0" borderId="19" xfId="0" applyNumberFormat="1" applyBorder="1"/>
    <xf numFmtId="0" fontId="2" fillId="3" borderId="6" xfId="0" applyFon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64" fontId="0" fillId="4" borderId="5" xfId="0" applyNumberFormat="1" applyFill="1" applyBorder="1"/>
    <xf numFmtId="164" fontId="0" fillId="4" borderId="2" xfId="0" applyNumberFormat="1" applyFill="1" applyBorder="1"/>
    <xf numFmtId="164" fontId="0" fillId="4" borderId="4" xfId="0" applyNumberFormat="1" applyFill="1" applyBorder="1"/>
    <xf numFmtId="164" fontId="0" fillId="4" borderId="15" xfId="0" applyNumberFormat="1" applyFill="1" applyBorder="1"/>
    <xf numFmtId="49" fontId="0" fillId="0" borderId="15" xfId="0" applyNumberFormat="1" applyFont="1" applyBorder="1" applyAlignment="1">
      <alignment horizontal="center" wrapText="1"/>
    </xf>
    <xf numFmtId="49" fontId="0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/>
    </xf>
    <xf numFmtId="1" fontId="0" fillId="0" borderId="4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16" xfId="0" applyFill="1" applyBorder="1"/>
    <xf numFmtId="49" fontId="0" fillId="0" borderId="16" xfId="0" applyNumberFormat="1" applyFill="1" applyBorder="1"/>
    <xf numFmtId="1" fontId="0" fillId="0" borderId="16" xfId="0" applyNumberFormat="1" applyFill="1" applyBorder="1" applyAlignment="1">
      <alignment horizontal="center"/>
    </xf>
    <xf numFmtId="164" fontId="0" fillId="4" borderId="16" xfId="0" applyNumberFormat="1" applyFill="1" applyBorder="1"/>
    <xf numFmtId="49" fontId="0" fillId="0" borderId="16" xfId="0" applyNumberFormat="1" applyBorder="1"/>
    <xf numFmtId="49" fontId="0" fillId="0" borderId="16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49" fontId="0" fillId="0" borderId="20" xfId="0" applyNumberFormat="1" applyBorder="1"/>
    <xf numFmtId="0" fontId="0" fillId="3" borderId="17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164" fontId="0" fillId="0" borderId="14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23" xfId="0" applyBorder="1" applyAlignment="1">
      <alignment horizontal="left" vertical="center"/>
    </xf>
    <xf numFmtId="164" fontId="0" fillId="0" borderId="24" xfId="0" applyNumberFormat="1" applyBorder="1" applyAlignment="1">
      <alignment horizontal="right"/>
    </xf>
    <xf numFmtId="0" fontId="0" fillId="3" borderId="17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0" fontId="0" fillId="0" borderId="16" xfId="0" applyNumberFormat="1" applyFill="1" applyBorder="1"/>
    <xf numFmtId="49" fontId="0" fillId="0" borderId="16" xfId="0" applyNumberFormat="1" applyFill="1" applyBorder="1" applyAlignment="1">
      <alignment horizontal="center"/>
    </xf>
    <xf numFmtId="49" fontId="0" fillId="0" borderId="16" xfId="0" applyNumberFormat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center"/>
    </xf>
    <xf numFmtId="0" fontId="7" fillId="0" borderId="16" xfId="0" applyNumberFormat="1" applyFont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6"/>
  <sheetViews>
    <sheetView tabSelected="1" workbookViewId="0">
      <selection activeCell="G9" sqref="G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49</v>
      </c>
      <c r="B2" s="3"/>
      <c r="C2" s="3"/>
    </row>
    <row r="3" spans="1:12" ht="15.75" thickBot="1" x14ac:dyDescent="0.3"/>
    <row r="4" spans="1:12" ht="65.25" customHeight="1" thickBot="1" x14ac:dyDescent="0.3">
      <c r="A4" s="1" t="s">
        <v>28</v>
      </c>
      <c r="B4" s="1"/>
      <c r="C4" s="1"/>
      <c r="D4" s="2" t="s">
        <v>25</v>
      </c>
      <c r="E4" s="1" t="s">
        <v>26</v>
      </c>
    </row>
    <row r="6" spans="1:12" ht="15.75" thickBot="1" x14ac:dyDescent="0.3">
      <c r="D6" s="4" t="s">
        <v>71</v>
      </c>
      <c r="E6" s="5">
        <v>2014</v>
      </c>
      <c r="F6" s="5">
        <v>2015</v>
      </c>
      <c r="G6" s="5">
        <v>2016</v>
      </c>
      <c r="H6" s="4" t="s">
        <v>72</v>
      </c>
      <c r="I6" s="4"/>
    </row>
    <row r="7" spans="1:12" ht="36.75" thickBot="1" x14ac:dyDescent="0.3">
      <c r="A7" s="58" t="s">
        <v>19</v>
      </c>
      <c r="B7" s="58" t="s">
        <v>20</v>
      </c>
      <c r="C7" s="58" t="s">
        <v>21</v>
      </c>
      <c r="D7" s="100" t="s">
        <v>86</v>
      </c>
      <c r="E7" s="100" t="s">
        <v>86</v>
      </c>
      <c r="F7" s="100" t="s">
        <v>86</v>
      </c>
      <c r="G7" s="100" t="s">
        <v>86</v>
      </c>
      <c r="H7" s="100" t="s">
        <v>86</v>
      </c>
      <c r="I7" s="58" t="s">
        <v>87</v>
      </c>
      <c r="J7" s="58" t="s">
        <v>0</v>
      </c>
      <c r="K7" s="58" t="s">
        <v>1</v>
      </c>
    </row>
    <row r="8" spans="1:12" ht="26.25" x14ac:dyDescent="0.25">
      <c r="A8" s="34" t="s">
        <v>33</v>
      </c>
      <c r="B8" s="37">
        <v>2</v>
      </c>
      <c r="C8" s="38">
        <v>650</v>
      </c>
      <c r="D8" s="24"/>
      <c r="E8" s="46" t="s">
        <v>29</v>
      </c>
      <c r="F8" s="46" t="s">
        <v>30</v>
      </c>
      <c r="G8" s="46" t="s">
        <v>31</v>
      </c>
      <c r="H8" s="46" t="s">
        <v>32</v>
      </c>
      <c r="I8" s="59">
        <v>8</v>
      </c>
      <c r="J8" s="63"/>
      <c r="K8" s="25">
        <f>I8*J8</f>
        <v>0</v>
      </c>
      <c r="L8" s="26"/>
    </row>
    <row r="9" spans="1:12" ht="26.25" x14ac:dyDescent="0.25">
      <c r="A9" s="35" t="s">
        <v>34</v>
      </c>
      <c r="B9" s="39">
        <v>2</v>
      </c>
      <c r="C9" s="40">
        <v>250</v>
      </c>
      <c r="D9" s="28"/>
      <c r="E9" s="47" t="s">
        <v>29</v>
      </c>
      <c r="F9" s="47" t="s">
        <v>30</v>
      </c>
      <c r="G9" s="47" t="s">
        <v>31</v>
      </c>
      <c r="H9" s="47" t="s">
        <v>32</v>
      </c>
      <c r="I9" s="60">
        <v>8</v>
      </c>
      <c r="J9" s="64"/>
      <c r="K9" s="33">
        <f t="shared" ref="K9:K10" si="0">I9*J9</f>
        <v>0</v>
      </c>
      <c r="L9" s="26"/>
    </row>
    <row r="10" spans="1:12" ht="26.25" x14ac:dyDescent="0.25">
      <c r="A10" s="35" t="s">
        <v>35</v>
      </c>
      <c r="B10" s="41">
        <v>2</v>
      </c>
      <c r="C10" s="40">
        <v>240</v>
      </c>
      <c r="D10" s="28"/>
      <c r="E10" s="47" t="s">
        <v>29</v>
      </c>
      <c r="F10" s="47" t="s">
        <v>30</v>
      </c>
      <c r="G10" s="47" t="s">
        <v>31</v>
      </c>
      <c r="H10" s="47" t="s">
        <v>32</v>
      </c>
      <c r="I10" s="60">
        <v>8</v>
      </c>
      <c r="J10" s="64"/>
      <c r="K10" s="33">
        <f t="shared" si="0"/>
        <v>0</v>
      </c>
      <c r="L10" s="26"/>
    </row>
    <row r="11" spans="1:12" x14ac:dyDescent="0.25">
      <c r="A11" s="29" t="s">
        <v>36</v>
      </c>
      <c r="B11" s="42">
        <v>8</v>
      </c>
      <c r="C11" s="43">
        <v>24</v>
      </c>
      <c r="D11" s="30"/>
      <c r="E11" s="47" t="s">
        <v>37</v>
      </c>
      <c r="F11" s="47" t="s">
        <v>38</v>
      </c>
      <c r="G11" s="47" t="s">
        <v>39</v>
      </c>
      <c r="H11" s="47" t="s">
        <v>40</v>
      </c>
      <c r="I11" s="60">
        <v>32</v>
      </c>
      <c r="J11" s="65"/>
      <c r="K11" s="32">
        <f>I11*J11</f>
        <v>0</v>
      </c>
      <c r="L11" s="26"/>
    </row>
    <row r="12" spans="1:12" x14ac:dyDescent="0.25">
      <c r="A12" s="27" t="s">
        <v>41</v>
      </c>
      <c r="B12" s="39">
        <v>1</v>
      </c>
      <c r="C12" s="40">
        <v>34</v>
      </c>
      <c r="D12" s="28"/>
      <c r="E12" s="47" t="s">
        <v>37</v>
      </c>
      <c r="F12" s="47" t="s">
        <v>38</v>
      </c>
      <c r="G12" s="47" t="s">
        <v>39</v>
      </c>
      <c r="H12" s="47" t="s">
        <v>40</v>
      </c>
      <c r="I12" s="60">
        <v>4</v>
      </c>
      <c r="J12" s="64"/>
      <c r="K12" s="15">
        <f>I12*J12</f>
        <v>0</v>
      </c>
      <c r="L12" s="26"/>
    </row>
    <row r="13" spans="1:12" x14ac:dyDescent="0.25">
      <c r="A13" s="27" t="s">
        <v>42</v>
      </c>
      <c r="B13" s="39">
        <v>1</v>
      </c>
      <c r="C13" s="40">
        <v>48</v>
      </c>
      <c r="D13" s="28"/>
      <c r="E13" s="47" t="s">
        <v>37</v>
      </c>
      <c r="F13" s="47" t="s">
        <v>38</v>
      </c>
      <c r="G13" s="47" t="s">
        <v>39</v>
      </c>
      <c r="H13" s="47" t="s">
        <v>40</v>
      </c>
      <c r="I13" s="60">
        <v>4</v>
      </c>
      <c r="J13" s="64"/>
      <c r="K13" s="15">
        <f t="shared" ref="K13:K15" si="1">I13*J13</f>
        <v>0</v>
      </c>
      <c r="L13" s="26"/>
    </row>
    <row r="14" spans="1:12" x14ac:dyDescent="0.25">
      <c r="A14" s="7" t="s">
        <v>43</v>
      </c>
      <c r="B14" s="44">
        <v>1</v>
      </c>
      <c r="C14" s="45">
        <v>48</v>
      </c>
      <c r="D14" s="10"/>
      <c r="E14" s="47" t="s">
        <v>45</v>
      </c>
      <c r="F14" s="47" t="s">
        <v>46</v>
      </c>
      <c r="G14" s="47" t="s">
        <v>47</v>
      </c>
      <c r="H14" s="47" t="s">
        <v>48</v>
      </c>
      <c r="I14" s="60">
        <v>4</v>
      </c>
      <c r="J14" s="64"/>
      <c r="K14" s="15">
        <f t="shared" si="1"/>
        <v>0</v>
      </c>
    </row>
    <row r="15" spans="1:12" ht="15.75" thickBot="1" x14ac:dyDescent="0.3">
      <c r="A15" s="48" t="s">
        <v>44</v>
      </c>
      <c r="B15" s="49">
        <v>1</v>
      </c>
      <c r="C15" s="50">
        <v>48</v>
      </c>
      <c r="D15" s="51"/>
      <c r="E15" s="52" t="s">
        <v>45</v>
      </c>
      <c r="F15" s="52" t="s">
        <v>46</v>
      </c>
      <c r="G15" s="52" t="s">
        <v>47</v>
      </c>
      <c r="H15" s="52" t="s">
        <v>48</v>
      </c>
      <c r="I15" s="61">
        <v>4</v>
      </c>
      <c r="J15" s="66"/>
      <c r="K15" s="15">
        <f t="shared" si="1"/>
        <v>0</v>
      </c>
    </row>
    <row r="16" spans="1:12" s="6" customFormat="1" ht="31.5" thickTop="1" thickBot="1" x14ac:dyDescent="0.3">
      <c r="A16" s="53" t="s">
        <v>59</v>
      </c>
      <c r="B16" s="54"/>
      <c r="C16" s="55"/>
      <c r="D16" s="55"/>
      <c r="E16" s="55"/>
      <c r="F16" s="55"/>
      <c r="G16" s="55"/>
      <c r="H16" s="55"/>
      <c r="I16" s="62">
        <f>SUM(I8:I15)</f>
        <v>72</v>
      </c>
      <c r="J16" s="57"/>
      <c r="K16" s="13">
        <f>SUM(K8:K15)</f>
        <v>0</v>
      </c>
    </row>
  </sheetData>
  <sheetProtection algorithmName="SHA-512" hashValue="RG/VCTE+f6HoJTLsHZL7L/yartfd2CWzbP0BSRE+uGk4JzTfKlIG/l0O7WoyKJW3WAwhWbN28BVJf3XKE7OFPg==" saltValue="Z3Fqcoyi/6jn/cGsK7XfjA==" spinCount="100000" sheet="1" objects="1" scenarios="1"/>
  <protectedRanges>
    <protectedRange sqref="J8:J15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8"/>
  <sheetViews>
    <sheetView zoomScale="85" zoomScaleNormal="85" workbookViewId="0">
      <selection activeCell="J8" sqref="J8"/>
    </sheetView>
  </sheetViews>
  <sheetFormatPr defaultRowHeight="15" x14ac:dyDescent="0.25"/>
  <cols>
    <col min="1" max="1" width="34.42578125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49</v>
      </c>
      <c r="B2" s="3"/>
      <c r="C2" s="3"/>
    </row>
    <row r="3" spans="1:11" ht="15.75" thickBot="1" x14ac:dyDescent="0.3"/>
    <row r="4" spans="1:11" ht="61.5" thickBot="1" x14ac:dyDescent="0.3">
      <c r="A4" s="1" t="s">
        <v>81</v>
      </c>
      <c r="B4" s="1"/>
      <c r="C4" s="1"/>
      <c r="D4" s="2" t="s">
        <v>27</v>
      </c>
      <c r="E4" s="1" t="s">
        <v>26</v>
      </c>
    </row>
    <row r="6" spans="1:11" ht="15.75" thickBot="1" x14ac:dyDescent="0.3">
      <c r="D6" s="8" t="s">
        <v>71</v>
      </c>
      <c r="E6" s="9">
        <v>2014</v>
      </c>
      <c r="F6" s="9">
        <v>2015</v>
      </c>
      <c r="G6" s="9">
        <v>2016</v>
      </c>
      <c r="H6" s="8" t="s">
        <v>72</v>
      </c>
      <c r="I6" s="4"/>
    </row>
    <row r="7" spans="1:11" ht="48.75" thickBot="1" x14ac:dyDescent="0.3">
      <c r="A7" s="70" t="s">
        <v>19</v>
      </c>
      <c r="B7" s="70" t="s">
        <v>70</v>
      </c>
      <c r="C7" s="70" t="s">
        <v>21</v>
      </c>
      <c r="D7" s="101" t="s">
        <v>88</v>
      </c>
      <c r="E7" s="101" t="s">
        <v>88</v>
      </c>
      <c r="F7" s="101" t="s">
        <v>88</v>
      </c>
      <c r="G7" s="101" t="s">
        <v>88</v>
      </c>
      <c r="H7" s="101" t="s">
        <v>88</v>
      </c>
      <c r="I7" s="70" t="s">
        <v>87</v>
      </c>
      <c r="J7" s="70" t="s">
        <v>0</v>
      </c>
      <c r="K7" s="70" t="s">
        <v>1</v>
      </c>
    </row>
    <row r="8" spans="1:11" ht="30" x14ac:dyDescent="0.25">
      <c r="A8" s="68" t="s">
        <v>55</v>
      </c>
      <c r="B8" s="68" t="s">
        <v>58</v>
      </c>
      <c r="C8" s="69"/>
      <c r="D8" s="11"/>
      <c r="E8" s="71" t="s">
        <v>56</v>
      </c>
      <c r="F8" s="71" t="s">
        <v>50</v>
      </c>
      <c r="G8" s="71"/>
      <c r="H8" s="71" t="s">
        <v>57</v>
      </c>
      <c r="I8" s="74">
        <v>3</v>
      </c>
      <c r="J8" s="65"/>
      <c r="K8" s="33">
        <f t="shared" ref="K8:K17" si="0">I8*J8</f>
        <v>0</v>
      </c>
    </row>
    <row r="9" spans="1:11" ht="45" x14ac:dyDescent="0.25">
      <c r="A9" s="68" t="s">
        <v>84</v>
      </c>
      <c r="B9" s="36" t="s">
        <v>85</v>
      </c>
      <c r="C9" s="14"/>
      <c r="D9" s="10"/>
      <c r="E9" s="72" t="s">
        <v>54</v>
      </c>
      <c r="F9" s="72"/>
      <c r="G9" s="72" t="s">
        <v>53</v>
      </c>
      <c r="H9" s="72" t="s">
        <v>52</v>
      </c>
      <c r="I9" s="75">
        <v>3</v>
      </c>
      <c r="J9" s="64"/>
      <c r="K9" s="15">
        <f t="shared" si="0"/>
        <v>0</v>
      </c>
    </row>
    <row r="10" spans="1:11" s="6" customFormat="1" ht="30" customHeight="1" x14ac:dyDescent="0.25">
      <c r="A10" s="97" t="s">
        <v>33</v>
      </c>
      <c r="B10" s="98">
        <v>2</v>
      </c>
      <c r="C10" s="43">
        <v>650</v>
      </c>
      <c r="D10" s="10"/>
      <c r="E10" s="72" t="s">
        <v>54</v>
      </c>
      <c r="F10" s="72"/>
      <c r="G10" s="72" t="s">
        <v>53</v>
      </c>
      <c r="H10" s="72" t="s">
        <v>52</v>
      </c>
      <c r="I10" s="75">
        <v>6</v>
      </c>
      <c r="J10" s="64"/>
      <c r="K10" s="15">
        <f t="shared" si="0"/>
        <v>0</v>
      </c>
    </row>
    <row r="11" spans="1:11" s="6" customFormat="1" ht="26.25" x14ac:dyDescent="0.25">
      <c r="A11" s="35" t="s">
        <v>34</v>
      </c>
      <c r="B11" s="39">
        <v>2</v>
      </c>
      <c r="C11" s="40">
        <v>250</v>
      </c>
      <c r="D11" s="10"/>
      <c r="E11" s="72" t="s">
        <v>54</v>
      </c>
      <c r="F11" s="72"/>
      <c r="G11" s="72" t="s">
        <v>53</v>
      </c>
      <c r="H11" s="72" t="s">
        <v>52</v>
      </c>
      <c r="I11" s="75">
        <v>6</v>
      </c>
      <c r="J11" s="64"/>
      <c r="K11" s="15">
        <f t="shared" si="0"/>
        <v>0</v>
      </c>
    </row>
    <row r="12" spans="1:11" s="6" customFormat="1" ht="26.25" x14ac:dyDescent="0.25">
      <c r="A12" s="35" t="s">
        <v>35</v>
      </c>
      <c r="B12" s="41">
        <v>2</v>
      </c>
      <c r="C12" s="40">
        <v>240</v>
      </c>
      <c r="D12" s="10"/>
      <c r="E12" s="72"/>
      <c r="F12" s="72" t="s">
        <v>51</v>
      </c>
      <c r="G12" s="72" t="s">
        <v>53</v>
      </c>
      <c r="H12" s="72"/>
      <c r="I12" s="75">
        <v>4</v>
      </c>
      <c r="J12" s="64"/>
      <c r="K12" s="15">
        <f t="shared" si="0"/>
        <v>0</v>
      </c>
    </row>
    <row r="13" spans="1:11" ht="15" customHeight="1" x14ac:dyDescent="0.25">
      <c r="A13" s="29" t="s">
        <v>36</v>
      </c>
      <c r="B13" s="42">
        <v>8</v>
      </c>
      <c r="C13" s="43">
        <v>24</v>
      </c>
      <c r="D13" s="10"/>
      <c r="E13" s="72" t="s">
        <v>54</v>
      </c>
      <c r="F13" s="72"/>
      <c r="G13" s="72" t="s">
        <v>53</v>
      </c>
      <c r="H13" s="72" t="s">
        <v>52</v>
      </c>
      <c r="I13" s="75">
        <v>24</v>
      </c>
      <c r="J13" s="64"/>
      <c r="K13" s="15">
        <f t="shared" si="0"/>
        <v>0</v>
      </c>
    </row>
    <row r="14" spans="1:11" ht="15" customHeight="1" x14ac:dyDescent="0.25">
      <c r="A14" s="27" t="s">
        <v>41</v>
      </c>
      <c r="B14" s="39">
        <v>1</v>
      </c>
      <c r="C14" s="40">
        <v>34</v>
      </c>
      <c r="D14" s="10"/>
      <c r="E14" s="72" t="s">
        <v>54</v>
      </c>
      <c r="F14" s="72"/>
      <c r="G14" s="72" t="s">
        <v>53</v>
      </c>
      <c r="H14" s="72" t="s">
        <v>52</v>
      </c>
      <c r="I14" s="75">
        <v>3</v>
      </c>
      <c r="J14" s="64"/>
      <c r="K14" s="15">
        <f t="shared" si="0"/>
        <v>0</v>
      </c>
    </row>
    <row r="15" spans="1:11" ht="15" customHeight="1" x14ac:dyDescent="0.25">
      <c r="A15" s="27" t="s">
        <v>42</v>
      </c>
      <c r="B15" s="39">
        <v>1</v>
      </c>
      <c r="C15" s="40">
        <v>48</v>
      </c>
      <c r="D15" s="10"/>
      <c r="E15" s="72" t="s">
        <v>54</v>
      </c>
      <c r="F15" s="72"/>
      <c r="G15" s="72" t="s">
        <v>53</v>
      </c>
      <c r="H15" s="72" t="s">
        <v>52</v>
      </c>
      <c r="I15" s="75">
        <v>3</v>
      </c>
      <c r="J15" s="64"/>
      <c r="K15" s="15">
        <f t="shared" si="0"/>
        <v>0</v>
      </c>
    </row>
    <row r="16" spans="1:11" ht="15" customHeight="1" x14ac:dyDescent="0.25">
      <c r="A16" s="7" t="s">
        <v>43</v>
      </c>
      <c r="B16" s="44">
        <v>1</v>
      </c>
      <c r="C16" s="45">
        <v>48</v>
      </c>
      <c r="D16" s="10"/>
      <c r="E16" s="72" t="s">
        <v>54</v>
      </c>
      <c r="F16" s="72"/>
      <c r="G16" s="72" t="s">
        <v>53</v>
      </c>
      <c r="H16" s="72" t="s">
        <v>52</v>
      </c>
      <c r="I16" s="75">
        <v>3</v>
      </c>
      <c r="J16" s="64"/>
      <c r="K16" s="15">
        <f t="shared" si="0"/>
        <v>0</v>
      </c>
    </row>
    <row r="17" spans="1:11" ht="15" customHeight="1" thickBot="1" x14ac:dyDescent="0.3">
      <c r="A17" s="48" t="s">
        <v>44</v>
      </c>
      <c r="B17" s="49">
        <v>1</v>
      </c>
      <c r="C17" s="50">
        <v>48</v>
      </c>
      <c r="D17" s="10"/>
      <c r="E17" s="72" t="s">
        <v>54</v>
      </c>
      <c r="F17" s="72"/>
      <c r="G17" s="72" t="s">
        <v>53</v>
      </c>
      <c r="H17" s="72" t="s">
        <v>52</v>
      </c>
      <c r="I17" s="75">
        <v>3</v>
      </c>
      <c r="J17" s="64"/>
      <c r="K17" s="15">
        <f t="shared" si="0"/>
        <v>0</v>
      </c>
    </row>
    <row r="18" spans="1:11" ht="31.5" thickTop="1" thickBot="1" x14ac:dyDescent="0.3">
      <c r="A18" s="53" t="s">
        <v>59</v>
      </c>
      <c r="B18" s="54"/>
      <c r="C18" s="55"/>
      <c r="D18" s="55"/>
      <c r="E18" s="55"/>
      <c r="F18" s="55"/>
      <c r="G18" s="55"/>
      <c r="H18" s="55"/>
      <c r="I18" s="62">
        <f>SUM(I8:I17)</f>
        <v>58</v>
      </c>
      <c r="J18" s="57"/>
      <c r="K18" s="13">
        <f>SUM(K8:K17)</f>
        <v>0</v>
      </c>
    </row>
  </sheetData>
  <sheetProtection algorithmName="SHA-512" hashValue="NUQmZxq5HnNVOw3lsKzCuIFmqaxIPC4dYuDkyIKVSGCiE8y2JWGgYS7a4F6Plw56WW9XBpSrttBa5PPfheygYA==" saltValue="64XwTqNgcttaPn/T6oYdGQ==" spinCount="100000" sheet="1" objects="1" scenarios="1"/>
  <protectedRanges>
    <protectedRange sqref="J8:J17" name="Oblast1"/>
  </protectedRanges>
  <pageMargins left="0.7" right="0.7" top="0.75" bottom="0.75" header="0.3" footer="0.3"/>
  <pageSetup paperSize="9" scale="9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zoomScale="85" zoomScaleNormal="85" workbookViewId="0">
      <selection activeCell="H7" sqref="H7"/>
    </sheetView>
  </sheetViews>
  <sheetFormatPr defaultRowHeight="15" x14ac:dyDescent="0.25"/>
  <cols>
    <col min="1" max="1" width="28.85546875" customWidth="1"/>
    <col min="2" max="2" width="18.28515625" customWidth="1"/>
    <col min="3" max="3" width="13.5703125" customWidth="1"/>
    <col min="4" max="4" width="13.140625" customWidth="1"/>
    <col min="5" max="8" width="11.42578125" customWidth="1"/>
    <col min="9" max="9" width="15" customWidth="1"/>
  </cols>
  <sheetData>
    <row r="2" spans="1:9" x14ac:dyDescent="0.25">
      <c r="A2" s="3" t="s">
        <v>49</v>
      </c>
    </row>
    <row r="3" spans="1:9" ht="15.75" thickBot="1" x14ac:dyDescent="0.3"/>
    <row r="4" spans="1:9" ht="37.5" thickBot="1" x14ac:dyDescent="0.3">
      <c r="A4" s="1" t="s">
        <v>82</v>
      </c>
      <c r="B4" s="2" t="s">
        <v>91</v>
      </c>
      <c r="C4" s="1" t="s">
        <v>3</v>
      </c>
    </row>
    <row r="5" spans="1:9" ht="15.75" thickBot="1" x14ac:dyDescent="0.3">
      <c r="B5" s="8" t="s">
        <v>71</v>
      </c>
      <c r="C5" s="9">
        <v>2014</v>
      </c>
      <c r="D5" s="9">
        <v>2015</v>
      </c>
      <c r="E5" s="9">
        <v>2016</v>
      </c>
      <c r="F5" s="8" t="s">
        <v>72</v>
      </c>
    </row>
    <row r="6" spans="1:9" ht="60.75" thickBot="1" x14ac:dyDescent="0.3">
      <c r="A6" s="70" t="s">
        <v>18</v>
      </c>
      <c r="B6" s="70" t="s">
        <v>13</v>
      </c>
      <c r="C6" s="70" t="s">
        <v>13</v>
      </c>
      <c r="D6" s="70" t="s">
        <v>13</v>
      </c>
      <c r="E6" s="70" t="s">
        <v>13</v>
      </c>
      <c r="F6" s="70" t="s">
        <v>13</v>
      </c>
      <c r="G6" s="70" t="s">
        <v>14</v>
      </c>
      <c r="H6" s="70" t="s">
        <v>0</v>
      </c>
      <c r="I6" s="70" t="s">
        <v>1</v>
      </c>
    </row>
    <row r="7" spans="1:9" ht="30" x14ac:dyDescent="0.25">
      <c r="A7" s="36" t="s">
        <v>62</v>
      </c>
      <c r="B7" s="20"/>
      <c r="C7" s="71" t="s">
        <v>63</v>
      </c>
      <c r="D7" s="71" t="s">
        <v>64</v>
      </c>
      <c r="E7" s="71" t="s">
        <v>65</v>
      </c>
      <c r="F7" s="71" t="s">
        <v>66</v>
      </c>
      <c r="G7" s="22">
        <v>4</v>
      </c>
      <c r="H7" s="65"/>
      <c r="I7" s="19">
        <f>G7*H7</f>
        <v>0</v>
      </c>
    </row>
    <row r="8" spans="1:9" ht="30" x14ac:dyDescent="0.25">
      <c r="A8" s="36" t="s">
        <v>61</v>
      </c>
      <c r="B8" s="21"/>
      <c r="C8" s="71" t="s">
        <v>63</v>
      </c>
      <c r="D8" s="71" t="s">
        <v>64</v>
      </c>
      <c r="E8" s="71" t="s">
        <v>65</v>
      </c>
      <c r="F8" s="71" t="s">
        <v>66</v>
      </c>
      <c r="G8" s="23">
        <v>4</v>
      </c>
      <c r="H8" s="64"/>
      <c r="I8" s="12">
        <f>G8*H8</f>
        <v>0</v>
      </c>
    </row>
    <row r="9" spans="1:9" ht="30.75" thickBot="1" x14ac:dyDescent="0.3">
      <c r="A9" s="67" t="s">
        <v>67</v>
      </c>
      <c r="B9" s="83"/>
      <c r="C9" s="96" t="s">
        <v>63</v>
      </c>
      <c r="D9" s="96" t="s">
        <v>64</v>
      </c>
      <c r="E9" s="96" t="s">
        <v>65</v>
      </c>
      <c r="F9" s="96" t="s">
        <v>66</v>
      </c>
      <c r="G9" s="73">
        <v>4</v>
      </c>
      <c r="H9" s="66"/>
      <c r="I9" s="12">
        <f t="shared" ref="I9" si="0">G9*H9</f>
        <v>0</v>
      </c>
    </row>
    <row r="10" spans="1:9" ht="31.5" thickTop="1" thickBot="1" x14ac:dyDescent="0.3">
      <c r="A10" s="53" t="s">
        <v>59</v>
      </c>
      <c r="B10" s="54"/>
      <c r="C10" s="55"/>
      <c r="D10" s="55"/>
      <c r="E10" s="55"/>
      <c r="F10" s="55"/>
      <c r="G10" s="56"/>
      <c r="H10" s="57"/>
      <c r="I10" s="13">
        <f>SUM(I7:I9)</f>
        <v>0</v>
      </c>
    </row>
  </sheetData>
  <sheetProtection algorithmName="SHA-512" hashValue="CnqxmpYf7sFwliQidm/jDc7tt7SHv/5qszb8kfiLI9p2VGMo/GfuOkvD7y3E7NU/CxBZ6ImdPGFaA7NfHL2NPQ==" saltValue="HT7NrziiSifkKe4KZAWOpg==" spinCount="100000" sheet="1" objects="1" scenarios="1"/>
  <protectedRanges>
    <protectedRange sqref="H7:H9" name="Oblast1"/>
  </protectedRanges>
  <pageMargins left="0.7" right="0.7" top="0.75" bottom="0.75" header="0.3" footer="0.3"/>
  <pageSetup paperSize="9" scale="97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"/>
  <sheetViews>
    <sheetView zoomScale="85" zoomScaleNormal="85" workbookViewId="0">
      <selection activeCell="J8" sqref="J8"/>
    </sheetView>
  </sheetViews>
  <sheetFormatPr defaultRowHeight="15" x14ac:dyDescent="0.25"/>
  <cols>
    <col min="1" max="1" width="33.42578125" customWidth="1"/>
    <col min="2" max="2" width="7.5703125" bestFit="1" customWidth="1"/>
    <col min="3" max="3" width="5.5703125" bestFit="1" customWidth="1"/>
    <col min="4" max="4" width="18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2" x14ac:dyDescent="0.25">
      <c r="A2" s="3" t="s">
        <v>49</v>
      </c>
      <c r="B2" s="3"/>
      <c r="C2" s="3"/>
    </row>
    <row r="3" spans="1:12" ht="15.75" thickBot="1" x14ac:dyDescent="0.3"/>
    <row r="4" spans="1:12" ht="37.5" thickBot="1" x14ac:dyDescent="0.3">
      <c r="A4" s="1" t="s">
        <v>83</v>
      </c>
      <c r="B4" s="1"/>
      <c r="C4" s="1"/>
      <c r="D4" s="2" t="s">
        <v>5</v>
      </c>
      <c r="E4" s="1" t="s">
        <v>7</v>
      </c>
    </row>
    <row r="6" spans="1:12" ht="15.75" thickBot="1" x14ac:dyDescent="0.3">
      <c r="D6" s="8" t="s">
        <v>71</v>
      </c>
      <c r="E6" s="9">
        <v>2014</v>
      </c>
      <c r="F6" s="9">
        <v>2015</v>
      </c>
      <c r="G6" s="9">
        <v>2016</v>
      </c>
      <c r="H6" s="8" t="s">
        <v>72</v>
      </c>
      <c r="I6" s="4"/>
    </row>
    <row r="7" spans="1:12" ht="48.75" thickBot="1" x14ac:dyDescent="0.3">
      <c r="A7" s="70" t="s">
        <v>19</v>
      </c>
      <c r="B7" s="70" t="s">
        <v>70</v>
      </c>
      <c r="C7" s="70" t="s">
        <v>21</v>
      </c>
      <c r="D7" s="70" t="s">
        <v>22</v>
      </c>
      <c r="E7" s="70" t="s">
        <v>2</v>
      </c>
      <c r="F7" s="70" t="s">
        <v>2</v>
      </c>
      <c r="G7" s="70" t="s">
        <v>2</v>
      </c>
      <c r="H7" s="70" t="s">
        <v>2</v>
      </c>
      <c r="I7" s="70" t="s">
        <v>4</v>
      </c>
      <c r="J7" s="70" t="s">
        <v>0</v>
      </c>
      <c r="K7" s="70" t="s">
        <v>1</v>
      </c>
    </row>
    <row r="8" spans="1:12" ht="30" x14ac:dyDescent="0.25">
      <c r="A8" s="68" t="s">
        <v>55</v>
      </c>
      <c r="B8" s="68" t="s">
        <v>58</v>
      </c>
      <c r="C8" s="69"/>
      <c r="D8" s="71"/>
      <c r="E8" s="71"/>
      <c r="F8" s="71"/>
      <c r="G8" s="71" t="s">
        <v>60</v>
      </c>
      <c r="H8" s="71"/>
      <c r="I8" s="74">
        <v>1</v>
      </c>
      <c r="J8" s="65"/>
      <c r="K8" s="33">
        <f t="shared" ref="K8:K17" si="0">I8*J8</f>
        <v>0</v>
      </c>
      <c r="L8" s="6"/>
    </row>
    <row r="9" spans="1:12" ht="45" x14ac:dyDescent="0.25">
      <c r="A9" s="68" t="s">
        <v>84</v>
      </c>
      <c r="B9" s="36" t="s">
        <v>85</v>
      </c>
      <c r="C9" s="14"/>
      <c r="D9" s="72"/>
      <c r="E9" s="72"/>
      <c r="F9" s="72" t="s">
        <v>51</v>
      </c>
      <c r="G9" s="72"/>
      <c r="H9" s="72"/>
      <c r="I9" s="75">
        <v>1</v>
      </c>
      <c r="J9" s="64"/>
      <c r="K9" s="15">
        <f t="shared" si="0"/>
        <v>0</v>
      </c>
      <c r="L9" s="6"/>
    </row>
    <row r="10" spans="1:12" ht="30" customHeight="1" x14ac:dyDescent="0.25">
      <c r="A10" s="97" t="s">
        <v>33</v>
      </c>
      <c r="B10" s="98">
        <v>2</v>
      </c>
      <c r="C10" s="43">
        <v>650</v>
      </c>
      <c r="D10" s="72"/>
      <c r="E10" s="72"/>
      <c r="F10" s="72" t="s">
        <v>51</v>
      </c>
      <c r="G10" s="72"/>
      <c r="H10" s="72"/>
      <c r="I10" s="75">
        <v>2</v>
      </c>
      <c r="J10" s="64"/>
      <c r="K10" s="15">
        <f t="shared" si="0"/>
        <v>0</v>
      </c>
      <c r="L10" s="6"/>
    </row>
    <row r="11" spans="1:12" ht="26.25" x14ac:dyDescent="0.25">
      <c r="A11" s="35" t="s">
        <v>34</v>
      </c>
      <c r="B11" s="39">
        <v>2</v>
      </c>
      <c r="C11" s="40">
        <v>250</v>
      </c>
      <c r="D11" s="72"/>
      <c r="E11" s="72"/>
      <c r="F11" s="72" t="s">
        <v>51</v>
      </c>
      <c r="G11" s="72"/>
      <c r="H11" s="72"/>
      <c r="I11" s="75">
        <v>2</v>
      </c>
      <c r="J11" s="64"/>
      <c r="K11" s="15">
        <f t="shared" si="0"/>
        <v>0</v>
      </c>
      <c r="L11" s="6"/>
    </row>
    <row r="12" spans="1:12" ht="26.25" x14ac:dyDescent="0.25">
      <c r="A12" s="35" t="s">
        <v>35</v>
      </c>
      <c r="B12" s="41">
        <v>2</v>
      </c>
      <c r="C12" s="40">
        <v>240</v>
      </c>
      <c r="D12" s="72"/>
      <c r="E12" s="72" t="s">
        <v>54</v>
      </c>
      <c r="F12" s="72"/>
      <c r="G12" s="72"/>
      <c r="H12" s="72" t="s">
        <v>52</v>
      </c>
      <c r="I12" s="75">
        <v>4</v>
      </c>
      <c r="J12" s="64"/>
      <c r="K12" s="15">
        <f t="shared" si="0"/>
        <v>0</v>
      </c>
      <c r="L12" s="6"/>
    </row>
    <row r="13" spans="1:12" ht="15" customHeight="1" x14ac:dyDescent="0.25">
      <c r="A13" s="29" t="s">
        <v>36</v>
      </c>
      <c r="B13" s="42">
        <v>8</v>
      </c>
      <c r="C13" s="43">
        <v>24</v>
      </c>
      <c r="D13" s="72"/>
      <c r="E13" s="72"/>
      <c r="F13" s="72" t="s">
        <v>51</v>
      </c>
      <c r="G13" s="72"/>
      <c r="H13" s="72"/>
      <c r="I13" s="75">
        <v>8</v>
      </c>
      <c r="J13" s="64"/>
      <c r="K13" s="15">
        <f t="shared" si="0"/>
        <v>0</v>
      </c>
      <c r="L13" s="6"/>
    </row>
    <row r="14" spans="1:12" ht="15" customHeight="1" x14ac:dyDescent="0.25">
      <c r="A14" s="27" t="s">
        <v>41</v>
      </c>
      <c r="B14" s="39">
        <v>1</v>
      </c>
      <c r="C14" s="40">
        <v>34</v>
      </c>
      <c r="D14" s="72"/>
      <c r="E14" s="72"/>
      <c r="F14" s="72" t="s">
        <v>51</v>
      </c>
      <c r="G14" s="72"/>
      <c r="H14" s="72"/>
      <c r="I14" s="75">
        <v>1</v>
      </c>
      <c r="J14" s="64"/>
      <c r="K14" s="15">
        <f t="shared" si="0"/>
        <v>0</v>
      </c>
      <c r="L14" s="6"/>
    </row>
    <row r="15" spans="1:12" ht="15" customHeight="1" x14ac:dyDescent="0.25">
      <c r="A15" s="27" t="s">
        <v>42</v>
      </c>
      <c r="B15" s="39">
        <v>1</v>
      </c>
      <c r="C15" s="40">
        <v>48</v>
      </c>
      <c r="D15" s="72"/>
      <c r="E15" s="72"/>
      <c r="F15" s="72" t="s">
        <v>51</v>
      </c>
      <c r="G15" s="72"/>
      <c r="H15" s="72"/>
      <c r="I15" s="75">
        <v>1</v>
      </c>
      <c r="J15" s="64"/>
      <c r="K15" s="15">
        <f t="shared" si="0"/>
        <v>0</v>
      </c>
      <c r="L15" s="6"/>
    </row>
    <row r="16" spans="1:12" ht="15" customHeight="1" x14ac:dyDescent="0.25">
      <c r="A16" s="7" t="s">
        <v>43</v>
      </c>
      <c r="B16" s="44">
        <v>1</v>
      </c>
      <c r="C16" s="45">
        <v>48</v>
      </c>
      <c r="D16" s="72"/>
      <c r="E16" s="72"/>
      <c r="F16" s="72" t="s">
        <v>51</v>
      </c>
      <c r="G16" s="72"/>
      <c r="H16" s="72"/>
      <c r="I16" s="75">
        <v>1</v>
      </c>
      <c r="J16" s="64"/>
      <c r="K16" s="15">
        <f t="shared" si="0"/>
        <v>0</v>
      </c>
      <c r="L16" s="6"/>
    </row>
    <row r="17" spans="1:12" ht="15" customHeight="1" thickBot="1" x14ac:dyDescent="0.3">
      <c r="A17" s="48" t="s">
        <v>44</v>
      </c>
      <c r="B17" s="49">
        <v>1</v>
      </c>
      <c r="C17" s="50">
        <v>48</v>
      </c>
      <c r="D17" s="72"/>
      <c r="E17" s="72"/>
      <c r="F17" s="72" t="s">
        <v>51</v>
      </c>
      <c r="G17" s="72"/>
      <c r="H17" s="72"/>
      <c r="I17" s="75">
        <v>1</v>
      </c>
      <c r="J17" s="64"/>
      <c r="K17" s="15">
        <f t="shared" si="0"/>
        <v>0</v>
      </c>
      <c r="L17" s="6"/>
    </row>
    <row r="18" spans="1:12" ht="31.5" thickTop="1" thickBot="1" x14ac:dyDescent="0.3">
      <c r="A18" s="53" t="s">
        <v>59</v>
      </c>
      <c r="B18" s="54"/>
      <c r="C18" s="55"/>
      <c r="D18" s="55"/>
      <c r="E18" s="55"/>
      <c r="F18" s="55"/>
      <c r="G18" s="55"/>
      <c r="H18" s="55"/>
      <c r="I18" s="62">
        <f>SUM(I8:I17)</f>
        <v>22</v>
      </c>
      <c r="J18" s="57"/>
      <c r="K18" s="13">
        <f>SUM(K8:K17)</f>
        <v>0</v>
      </c>
      <c r="L18" s="6"/>
    </row>
  </sheetData>
  <sheetProtection algorithmName="SHA-512" hashValue="5lKH23NVVNVq77RkUpCo08MHpHL123M4+pD7TyrW06qUSg7mbpyiS3a4GbNNx5tbBNUsERv5oZlMSsBNqwhV4A==" saltValue="Dv52Kox2I+7gbqfSYXQx/A==" spinCount="100000" sheet="1" objects="1" scenarios="1"/>
  <protectedRanges>
    <protectedRange sqref="J8:J17" name="Oblast1"/>
  </protectedRange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1.140625" customWidth="1"/>
    <col min="3" max="3" width="12.42578125" customWidth="1"/>
    <col min="4" max="4" width="13.140625" customWidth="1"/>
    <col min="5" max="8" width="11.42578125" customWidth="1"/>
    <col min="9" max="9" width="15" customWidth="1"/>
  </cols>
  <sheetData>
    <row r="2" spans="1:10" x14ac:dyDescent="0.25">
      <c r="A2" s="3" t="s">
        <v>49</v>
      </c>
    </row>
    <row r="3" spans="1:10" ht="15.75" thickBot="1" x14ac:dyDescent="0.3"/>
    <row r="4" spans="1:10" ht="49.5" thickBot="1" x14ac:dyDescent="0.3">
      <c r="A4" s="1" t="s">
        <v>8</v>
      </c>
      <c r="B4" s="2" t="s">
        <v>5</v>
      </c>
      <c r="C4" s="1" t="s">
        <v>7</v>
      </c>
    </row>
    <row r="5" spans="1:10" x14ac:dyDescent="0.25">
      <c r="A5" s="17"/>
      <c r="B5" s="18"/>
      <c r="C5" s="17"/>
    </row>
    <row r="6" spans="1:10" ht="15.75" thickBot="1" x14ac:dyDescent="0.3">
      <c r="B6" s="8" t="s">
        <v>71</v>
      </c>
      <c r="C6" s="9">
        <v>2014</v>
      </c>
      <c r="D6" s="9">
        <v>2015</v>
      </c>
      <c r="E6" s="9">
        <v>2016</v>
      </c>
      <c r="F6" s="8" t="s">
        <v>72</v>
      </c>
    </row>
    <row r="7" spans="1:10" ht="48.75" thickBot="1" x14ac:dyDescent="0.3">
      <c r="A7" s="70" t="s">
        <v>12</v>
      </c>
      <c r="B7" s="70" t="s">
        <v>9</v>
      </c>
      <c r="C7" s="70" t="s">
        <v>9</v>
      </c>
      <c r="D7" s="70" t="s">
        <v>9</v>
      </c>
      <c r="E7" s="70" t="s">
        <v>9</v>
      </c>
      <c r="F7" s="70" t="s">
        <v>9</v>
      </c>
      <c r="G7" s="70" t="s">
        <v>10</v>
      </c>
      <c r="H7" s="70" t="s">
        <v>11</v>
      </c>
      <c r="I7" s="70" t="s">
        <v>1</v>
      </c>
    </row>
    <row r="8" spans="1:10" ht="15.75" thickBot="1" x14ac:dyDescent="0.3">
      <c r="A8" s="94">
        <v>8</v>
      </c>
      <c r="B8" s="77"/>
      <c r="C8" s="77"/>
      <c r="D8" s="77"/>
      <c r="E8" s="95" t="s">
        <v>69</v>
      </c>
      <c r="F8" s="77"/>
      <c r="G8" s="78">
        <v>1</v>
      </c>
      <c r="H8" s="79"/>
      <c r="I8" s="31">
        <f>G8*H8</f>
        <v>0</v>
      </c>
      <c r="J8" s="26"/>
    </row>
    <row r="9" spans="1:10" s="6" customFormat="1" ht="31.5" thickTop="1" thickBot="1" x14ac:dyDescent="0.3">
      <c r="A9" s="53" t="s">
        <v>59</v>
      </c>
      <c r="B9" s="55"/>
      <c r="C9" s="55"/>
      <c r="D9" s="55"/>
      <c r="E9" s="55"/>
      <c r="F9" s="55"/>
      <c r="G9" s="62">
        <f>G8</f>
        <v>1</v>
      </c>
      <c r="H9" s="57"/>
      <c r="I9" s="13">
        <f>SUM(I8:I8)</f>
        <v>0</v>
      </c>
      <c r="J9" s="16"/>
    </row>
  </sheetData>
  <sheetProtection algorithmName="SHA-512" hashValue="RBRpnRS/W+nr8Eud1yh3Xs+yGT+xlMG5xMtitwJdRJilaJ7XGhZhEjmeT1djO/FG04TIxgGdaTCI1l73cEZ2HQ==" saltValue="PDwMeDwq0m6OQ5loz0do5A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3.140625" customWidth="1"/>
  </cols>
  <sheetData>
    <row r="2" spans="1:10" x14ac:dyDescent="0.25">
      <c r="A2" s="3" t="s">
        <v>49</v>
      </c>
    </row>
    <row r="3" spans="1:10" ht="15.75" thickBot="1" x14ac:dyDescent="0.3"/>
    <row r="4" spans="1:10" ht="37.5" thickBot="1" x14ac:dyDescent="0.3">
      <c r="A4" s="1" t="s">
        <v>15</v>
      </c>
      <c r="B4" s="2" t="s">
        <v>5</v>
      </c>
      <c r="C4" s="1" t="s">
        <v>7</v>
      </c>
    </row>
    <row r="6" spans="1:10" ht="15.75" thickBot="1" x14ac:dyDescent="0.3">
      <c r="A6" s="6"/>
      <c r="B6" s="8" t="s">
        <v>71</v>
      </c>
      <c r="C6" s="9">
        <v>2014</v>
      </c>
      <c r="D6" s="9">
        <v>2015</v>
      </c>
      <c r="E6" s="9">
        <v>2016</v>
      </c>
      <c r="F6" s="8" t="s">
        <v>72</v>
      </c>
      <c r="G6" s="6"/>
      <c r="H6" s="6"/>
      <c r="I6" s="6"/>
      <c r="J6" s="6"/>
    </row>
    <row r="7" spans="1:10" ht="48.75" thickBot="1" x14ac:dyDescent="0.3">
      <c r="A7" s="70" t="s">
        <v>12</v>
      </c>
      <c r="B7" s="70" t="s">
        <v>9</v>
      </c>
      <c r="C7" s="70" t="s">
        <v>9</v>
      </c>
      <c r="D7" s="70" t="s">
        <v>9</v>
      </c>
      <c r="E7" s="70" t="s">
        <v>9</v>
      </c>
      <c r="F7" s="70" t="s">
        <v>9</v>
      </c>
      <c r="G7" s="70" t="s">
        <v>10</v>
      </c>
      <c r="H7" s="70" t="s">
        <v>11</v>
      </c>
      <c r="I7" s="70" t="s">
        <v>1</v>
      </c>
      <c r="J7" s="6"/>
    </row>
    <row r="8" spans="1:10" ht="15.75" thickBot="1" x14ac:dyDescent="0.3">
      <c r="A8" s="76">
        <v>2</v>
      </c>
      <c r="B8" s="52" t="s">
        <v>24</v>
      </c>
      <c r="C8" s="52"/>
      <c r="D8" s="52"/>
      <c r="E8" s="52" t="s">
        <v>79</v>
      </c>
      <c r="F8" s="77"/>
      <c r="G8" s="78">
        <v>2</v>
      </c>
      <c r="H8" s="79"/>
      <c r="I8" s="31">
        <f>G8*H8</f>
        <v>0</v>
      </c>
      <c r="J8" s="26"/>
    </row>
    <row r="9" spans="1:10" ht="31.5" thickTop="1" thickBot="1" x14ac:dyDescent="0.3">
      <c r="A9" s="53" t="s">
        <v>59</v>
      </c>
      <c r="B9" s="55"/>
      <c r="C9" s="55"/>
      <c r="D9" s="55"/>
      <c r="E9" s="55"/>
      <c r="F9" s="55"/>
      <c r="G9" s="62">
        <f>G8</f>
        <v>2</v>
      </c>
      <c r="H9" s="57"/>
      <c r="I9" s="13">
        <f>SUM(I8:I8)</f>
        <v>0</v>
      </c>
      <c r="J9" s="16"/>
    </row>
  </sheetData>
  <sheetProtection algorithmName="SHA-512" hashValue="fxXDQSWI1ZXnMkD9a3BlW1SmPEqoQLmp63xA9x8SlhEPDktcon82Gt8H518r6wjQbrEjLCxFf+wXGNmQy+yHFQ==" saltValue="G7Yxx6MXr0pTao5gRKGVCg==" spinCount="100000" sheet="1" objects="1" scenarios="1"/>
  <protectedRanges>
    <protectedRange sqref="H8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workbookViewId="0">
      <selection activeCell="H8" sqref="H8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5" width="14.28515625" style="6" customWidth="1"/>
    <col min="6" max="6" width="13.7109375" customWidth="1"/>
    <col min="7" max="7" width="13.7109375" style="6" customWidth="1"/>
    <col min="8" max="8" width="11.42578125" customWidth="1"/>
    <col min="9" max="9" width="15" customWidth="1"/>
  </cols>
  <sheetData>
    <row r="2" spans="1:9" x14ac:dyDescent="0.25">
      <c r="A2" s="3" t="s">
        <v>49</v>
      </c>
    </row>
    <row r="3" spans="1:9" ht="15.75" thickBot="1" x14ac:dyDescent="0.3"/>
    <row r="4" spans="1:9" ht="37.5" thickBot="1" x14ac:dyDescent="0.3">
      <c r="A4" s="1" t="s">
        <v>89</v>
      </c>
      <c r="B4" s="2" t="s">
        <v>92</v>
      </c>
      <c r="C4" s="1" t="s">
        <v>17</v>
      </c>
      <c r="D4" s="17"/>
      <c r="E4" s="17"/>
    </row>
    <row r="5" spans="1:9" s="6" customFormat="1" x14ac:dyDescent="0.25">
      <c r="A5" s="17"/>
      <c r="B5" s="18"/>
      <c r="C5" s="17"/>
      <c r="D5" s="17"/>
      <c r="E5" s="17"/>
    </row>
    <row r="6" spans="1:9" ht="15.75" thickBot="1" x14ac:dyDescent="0.3">
      <c r="B6" s="8" t="s">
        <v>71</v>
      </c>
      <c r="C6" s="9">
        <v>2014</v>
      </c>
      <c r="D6" s="9">
        <v>2015</v>
      </c>
      <c r="E6" s="9">
        <v>2016</v>
      </c>
      <c r="F6" s="8" t="s">
        <v>72</v>
      </c>
      <c r="G6" s="8"/>
    </row>
    <row r="7" spans="1:9" ht="48.75" thickBot="1" x14ac:dyDescent="0.3">
      <c r="A7" s="70" t="s">
        <v>12</v>
      </c>
      <c r="B7" s="70" t="s">
        <v>9</v>
      </c>
      <c r="C7" s="70" t="s">
        <v>9</v>
      </c>
      <c r="D7" s="70" t="s">
        <v>9</v>
      </c>
      <c r="E7" s="70" t="s">
        <v>9</v>
      </c>
      <c r="F7" s="70" t="s">
        <v>9</v>
      </c>
      <c r="G7" s="70" t="s">
        <v>10</v>
      </c>
      <c r="H7" s="70" t="s">
        <v>11</v>
      </c>
      <c r="I7" s="70" t="s">
        <v>1</v>
      </c>
    </row>
    <row r="8" spans="1:9" ht="15.75" thickBot="1" x14ac:dyDescent="0.3">
      <c r="A8" s="99" t="s">
        <v>90</v>
      </c>
      <c r="B8" s="80"/>
      <c r="C8" s="80"/>
      <c r="D8" s="80"/>
      <c r="E8" s="81" t="s">
        <v>68</v>
      </c>
      <c r="F8" s="82"/>
      <c r="G8" s="82">
        <v>1</v>
      </c>
      <c r="H8" s="79"/>
      <c r="I8" s="19">
        <f t="shared" ref="I8" si="0">F8*H8</f>
        <v>0</v>
      </c>
    </row>
    <row r="9" spans="1:9" ht="31.5" thickTop="1" thickBot="1" x14ac:dyDescent="0.3">
      <c r="A9" s="53" t="s">
        <v>59</v>
      </c>
      <c r="B9" s="54"/>
      <c r="C9" s="55"/>
      <c r="D9" s="55"/>
      <c r="E9" s="55"/>
      <c r="F9" s="56"/>
      <c r="G9" s="62">
        <f>G8</f>
        <v>1</v>
      </c>
      <c r="H9" s="57"/>
      <c r="I9" s="13">
        <f>SUM(I8:I8)</f>
        <v>0</v>
      </c>
    </row>
  </sheetData>
  <sheetProtection algorithmName="SHA-512" hashValue="AiLSJjGy0KUKNBvoOn8qezbX8+0vnZZ9nLiJI0mpc7/06K/dGR04H11dEwdTVbRMYf9qeighzrzC2mA8noTpbQ==" saltValue="8ht2X9scw/EqbAp/AbrVMw==" spinCount="100000" sheet="1" objects="1" scenarios="1"/>
  <protectedRanges>
    <protectedRange sqref="H8" name="Oblast1"/>
  </protectedRanges>
  <pageMargins left="0.7" right="0.7" top="0.75" bottom="0.75" header="0.3" footer="0.3"/>
  <pageSetup paperSize="9" scale="9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G37" sqref="G3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49</v>
      </c>
      <c r="B2" s="6"/>
    </row>
    <row r="3" spans="1:2" ht="15.75" thickBot="1" x14ac:dyDescent="0.3">
      <c r="A3" s="6"/>
      <c r="B3" s="6"/>
    </row>
    <row r="4" spans="1:2" ht="30.75" thickBot="1" x14ac:dyDescent="0.3">
      <c r="A4" s="84" t="s">
        <v>73</v>
      </c>
      <c r="B4" s="85" t="s">
        <v>74</v>
      </c>
    </row>
    <row r="5" spans="1:2" ht="30" x14ac:dyDescent="0.25">
      <c r="A5" s="86" t="s">
        <v>75</v>
      </c>
      <c r="B5" s="87">
        <f>'Kontrola a servis plynových zař'!K16</f>
        <v>0</v>
      </c>
    </row>
    <row r="6" spans="1:2" x14ac:dyDescent="0.25">
      <c r="A6" s="88" t="s">
        <v>80</v>
      </c>
      <c r="B6" s="89">
        <f>'Kontrola vč. plynovodu'!K18</f>
        <v>0</v>
      </c>
    </row>
    <row r="7" spans="1:2" x14ac:dyDescent="0.25">
      <c r="A7" s="88" t="s">
        <v>6</v>
      </c>
      <c r="B7" s="89">
        <f>'Revize plynových zařízení'!K18</f>
        <v>0</v>
      </c>
    </row>
    <row r="8" spans="1:2" x14ac:dyDescent="0.25">
      <c r="A8" s="88" t="s">
        <v>23</v>
      </c>
      <c r="B8" s="89">
        <f>'Školení obsluh PZ'!I9</f>
        <v>0</v>
      </c>
    </row>
    <row r="9" spans="1:2" x14ac:dyDescent="0.25">
      <c r="A9" s="88" t="s">
        <v>76</v>
      </c>
      <c r="B9" s="89">
        <f>'Školení odpov.osob za PZ '!I9</f>
        <v>0</v>
      </c>
    </row>
    <row r="10" spans="1:2" x14ac:dyDescent="0.25">
      <c r="A10" s="88" t="s">
        <v>16</v>
      </c>
      <c r="B10" s="89">
        <f>'Školení obsluh plyn.kotlů'!I9</f>
        <v>0</v>
      </c>
    </row>
    <row r="11" spans="1:2" ht="15.75" thickBot="1" x14ac:dyDescent="0.3">
      <c r="A11" s="90" t="s">
        <v>77</v>
      </c>
      <c r="B11" s="91">
        <f>'Odb.prohlídka kotelny'!I10</f>
        <v>0</v>
      </c>
    </row>
    <row r="12" spans="1:2" ht="15.75" thickBot="1" x14ac:dyDescent="0.3">
      <c r="A12" s="92" t="s">
        <v>78</v>
      </c>
      <c r="B12" s="93">
        <f>SUM(B5:B11)</f>
        <v>0</v>
      </c>
    </row>
  </sheetData>
  <sheetProtection algorithmName="SHA-512" hashValue="Zk5OCzlWdtPW2QaD2hwM/su2w95CPbFXab64B9/mDNkzGHP2mqJh7b2yqRfS2Cot8VT1GJGZ27K0897cav+XNA==" saltValue="xfnAgU37jkD20aT0GehCWg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odpov.osob za PZ 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2013-05-30T17:08:26Z</dcterms:modified>
</cp:coreProperties>
</file>